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udwinprod-my.sharepoint.com/personal/nsbruce_udel_edu/Documents/Documents/Budgets/Hemp/"/>
    </mc:Choice>
  </mc:AlternateContent>
  <xr:revisionPtr revIDLastSave="65" documentId="8_{DB2611CB-530E-4B66-BBC1-9EE23DFB3B72}" xr6:coauthVersionLast="47" xr6:coauthVersionMax="47" xr10:uidLastSave="{589C63F7-36B2-4039-9477-923E1076858B}"/>
  <bookViews>
    <workbookView xWindow="20370" yWindow="-120" windowWidth="29040" windowHeight="15840" activeTab="1" xr2:uid="{09EA5250-BF30-4CBE-AA03-3BE5CDF26B73}"/>
  </bookViews>
  <sheets>
    <sheet name="No-Till Budget Final" sheetId="1" r:id="rId1"/>
    <sheet name="Conv Budget Final"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21" i="1" l="1"/>
  <c r="K5" i="2" l="1"/>
  <c r="K7" i="2"/>
  <c r="K8" i="2"/>
  <c r="K9" i="2"/>
  <c r="K10" i="2"/>
  <c r="K11" i="2"/>
  <c r="K13" i="2"/>
  <c r="K14" i="2"/>
  <c r="G15" i="2"/>
  <c r="K15" i="2"/>
  <c r="K16" i="2"/>
  <c r="K18" i="2"/>
  <c r="G28" i="2" s="1"/>
  <c r="K28" i="2" s="1"/>
  <c r="K19" i="2"/>
  <c r="K20" i="2"/>
  <c r="K30" i="2" s="1"/>
  <c r="K31" i="2" s="1"/>
  <c r="K32" i="2" s="1"/>
  <c r="K21" i="2"/>
  <c r="K22" i="2"/>
  <c r="K23" i="2"/>
  <c r="K24" i="2"/>
  <c r="K25" i="2"/>
  <c r="K26" i="2"/>
  <c r="K27" i="2"/>
  <c r="K29" i="2"/>
  <c r="K5" i="1"/>
  <c r="K7" i="1"/>
  <c r="K8" i="1"/>
  <c r="K9" i="1"/>
  <c r="K10" i="1"/>
  <c r="K11" i="1"/>
  <c r="K13" i="1"/>
  <c r="K14" i="1"/>
  <c r="G15" i="1"/>
  <c r="K15" i="1" s="1"/>
  <c r="K16" i="1" s="1"/>
  <c r="K18" i="1"/>
  <c r="G26" i="1" s="1"/>
  <c r="K26" i="1" s="1"/>
  <c r="K19" i="1"/>
  <c r="K20" i="1"/>
  <c r="K22" i="1"/>
  <c r="K23" i="1"/>
  <c r="K24" i="1"/>
  <c r="K25" i="1"/>
  <c r="K27" i="1"/>
  <c r="K28" i="1" l="1"/>
  <c r="K29" i="1" s="1"/>
  <c r="K30" i="1" s="1"/>
</calcChain>
</file>

<file path=xl/sharedStrings.xml><?xml version="1.0" encoding="utf-8"?>
<sst xmlns="http://schemas.openxmlformats.org/spreadsheetml/2006/main" count="124" uniqueCount="55">
  <si>
    <t>2022 Hemp FIber, No-Till, Budget</t>
  </si>
  <si>
    <t xml:space="preserve">2. Other herbicides may also be required depending on the weeds present prior to establishment. </t>
  </si>
  <si>
    <t>Net Returns</t>
  </si>
  <si>
    <t>Total Expenses</t>
  </si>
  <si>
    <t>Total Fixed Expenses</t>
  </si>
  <si>
    <t>acre</t>
  </si>
  <si>
    <t>Land Charge</t>
  </si>
  <si>
    <t>Interest on Spring Charges</t>
  </si>
  <si>
    <t>Hauling</t>
  </si>
  <si>
    <t>Baling</t>
  </si>
  <si>
    <t>Raking</t>
  </si>
  <si>
    <t>Mowing</t>
  </si>
  <si>
    <t>Herbicide Application</t>
  </si>
  <si>
    <t>Fertilizer Spreading</t>
  </si>
  <si>
    <t>No-Till Drilling</t>
  </si>
  <si>
    <t>Soil Test</t>
  </si>
  <si>
    <t xml:space="preserve">Fixed Expenses </t>
  </si>
  <si>
    <t>Total Variable Expenses</t>
  </si>
  <si>
    <t>Interest on Operating Captial</t>
  </si>
  <si>
    <t>pt</t>
  </si>
  <si>
    <t>Surfactant</t>
  </si>
  <si>
    <t>Gramoxone Max</t>
  </si>
  <si>
    <t xml:space="preserve">   Burndown (2.)</t>
  </si>
  <si>
    <t>Weed Control</t>
  </si>
  <si>
    <t>ton</t>
  </si>
  <si>
    <t>Lime</t>
  </si>
  <si>
    <t>lb</t>
  </si>
  <si>
    <t>Potash</t>
  </si>
  <si>
    <t>Phosphate</t>
  </si>
  <si>
    <t>Nitrogen</t>
  </si>
  <si>
    <t>Fertilizer (1.)</t>
  </si>
  <si>
    <t>Fiber Dominant Variety</t>
  </si>
  <si>
    <t>Seed</t>
  </si>
  <si>
    <t>Variable Expenses</t>
  </si>
  <si>
    <t>Tons</t>
  </si>
  <si>
    <t>Yield</t>
  </si>
  <si>
    <t>Hemp Fiber</t>
  </si>
  <si>
    <t>Gross Revenue</t>
  </si>
  <si>
    <t>Amount ($/acre)</t>
  </si>
  <si>
    <t>Price</t>
  </si>
  <si>
    <t>Quantity</t>
  </si>
  <si>
    <t>Unit</t>
  </si>
  <si>
    <t>Description</t>
  </si>
  <si>
    <t>Item</t>
  </si>
  <si>
    <t>2022 Hemp Fiber No-Till Budget</t>
  </si>
  <si>
    <t>2022 Hemp Fiber, Conventional Tillage, Budget</t>
  </si>
  <si>
    <t xml:space="preserve">Conventional Drilling </t>
  </si>
  <si>
    <t>Disking</t>
  </si>
  <si>
    <t>Chisel Plowing</t>
  </si>
  <si>
    <t>Fixed Expenses</t>
  </si>
  <si>
    <t>Atrazine 4L</t>
  </si>
  <si>
    <t xml:space="preserve">   Pre-Emergence (2.)</t>
  </si>
  <si>
    <t>Fiber Variety</t>
  </si>
  <si>
    <t>2022 Hemp Fiber Conventional Tillage Budget</t>
  </si>
  <si>
    <t xml:space="preserve">1. Fertilization rates should be determined based on soil fertilization tests. Generally, 140 pounds of nitrogen, 60 pounds of phosphate, and 120 pounds of potash is sufficient for raising fiber dominant hemp varieties.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</si>
</sst>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quot;$&quot;#,##0.00"/>
    <numFmt numFmtId="165" formatCode="0.0"/>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Times New Roman"/>
      <family val="1"/>
    </font>
    <font>
      <sz val="12"/>
      <color theme="1"/>
      <name val="Times New Roman"/>
      <family val="1"/>
    </font>
    <font>
      <b/>
      <i/>
      <sz val="12"/>
      <color theme="1"/>
      <name val="Times New Roman"/>
      <family val="1"/>
    </font>
    <font>
      <sz val="18"/>
      <color theme="1"/>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86">
    <xf numFmtId="0" fontId="0" fillId="0" borderId="0" xfId="0"/>
    <xf numFmtId="0" fontId="0" fillId="0" borderId="0" xfId="0" applyAlignment="1">
      <alignment horizontal="center"/>
    </xf>
    <xf numFmtId="164" fontId="0" fillId="0" borderId="0" xfId="0" applyNumberFormat="1"/>
    <xf numFmtId="0" fontId="0" fillId="0" borderId="0" xfId="0" applyAlignment="1">
      <alignment horizontal="left"/>
    </xf>
    <xf numFmtId="8" fontId="0" fillId="0" borderId="0" xfId="0" applyNumberFormat="1"/>
    <xf numFmtId="8" fontId="2" fillId="0" borderId="0" xfId="0" applyNumberFormat="1" applyFont="1" applyAlignment="1">
      <alignment wrapText="1"/>
    </xf>
    <xf numFmtId="0" fontId="2" fillId="0" borderId="0" xfId="0" applyFont="1" applyAlignment="1">
      <alignment wrapText="1"/>
    </xf>
    <xf numFmtId="164" fontId="0" fillId="0" borderId="0" xfId="0" applyNumberFormat="1" applyAlignment="1">
      <alignment horizontal="center"/>
    </xf>
    <xf numFmtId="0" fontId="2" fillId="0" borderId="0" xfId="0" applyFont="1" applyAlignment="1">
      <alignment horizontal="center" wrapText="1"/>
    </xf>
    <xf numFmtId="0" fontId="0" fillId="0" borderId="0" xfId="0" applyAlignment="1">
      <alignment horizontal="center" vertical="center" wrapText="1"/>
    </xf>
    <xf numFmtId="164" fontId="0" fillId="0" borderId="0" xfId="0" applyNumberFormat="1" applyAlignment="1">
      <alignment horizontal="center" vertical="center" wrapText="1"/>
    </xf>
    <xf numFmtId="0" fontId="0" fillId="0" borderId="0" xfId="0" applyAlignment="1">
      <alignment vertical="center" wrapText="1"/>
    </xf>
    <xf numFmtId="0" fontId="2" fillId="0" borderId="0" xfId="0" applyFont="1" applyAlignment="1">
      <alignment horizontal="center" vertical="center" wrapText="1"/>
    </xf>
    <xf numFmtId="0" fontId="0" fillId="0" borderId="0" xfId="0" applyAlignment="1">
      <alignment horizontal="center" vertical="center"/>
    </xf>
    <xf numFmtId="164" fontId="0" fillId="0" borderId="0" xfId="0" applyNumberFormat="1" applyAlignment="1">
      <alignment horizontal="center" vertical="center"/>
    </xf>
    <xf numFmtId="0" fontId="2" fillId="0" borderId="0" xfId="0" applyFont="1" applyAlignment="1">
      <alignment horizontal="center"/>
    </xf>
    <xf numFmtId="164" fontId="0" fillId="0" borderId="0" xfId="0" applyNumberFormat="1" applyAlignment="1">
      <alignment vertical="center" wrapText="1"/>
    </xf>
    <xf numFmtId="0" fontId="2" fillId="0" borderId="0" xfId="0" applyFont="1" applyAlignment="1">
      <alignment vertical="center" wrapText="1"/>
    </xf>
    <xf numFmtId="0" fontId="3" fillId="0" borderId="0" xfId="0" applyFont="1"/>
    <xf numFmtId="0" fontId="4" fillId="0" borderId="0" xfId="0" applyFont="1" applyAlignment="1">
      <alignment vertical="center" wrapText="1"/>
    </xf>
    <xf numFmtId="0" fontId="0" fillId="0" borderId="0" xfId="0" applyAlignment="1">
      <alignment vertical="center"/>
    </xf>
    <xf numFmtId="0" fontId="0" fillId="2" borderId="0" xfId="0" applyFill="1"/>
    <xf numFmtId="0" fontId="0" fillId="0" borderId="0" xfId="0" applyAlignment="1">
      <alignment horizontal="center" wrapText="1"/>
    </xf>
    <xf numFmtId="0" fontId="4" fillId="0" borderId="0" xfId="0" applyFont="1"/>
    <xf numFmtId="0" fontId="0" fillId="0" borderId="0" xfId="0" applyAlignment="1">
      <alignment wrapText="1"/>
    </xf>
    <xf numFmtId="8" fontId="4" fillId="2" borderId="3" xfId="0" applyNumberFormat="1" applyFont="1" applyFill="1" applyBorder="1" applyAlignment="1">
      <alignment horizontal="center" vertical="center"/>
    </xf>
    <xf numFmtId="0" fontId="4" fillId="2" borderId="3" xfId="0" applyFont="1" applyFill="1" applyBorder="1" applyAlignment="1">
      <alignment vertical="center"/>
    </xf>
    <xf numFmtId="8" fontId="4" fillId="2" borderId="2" xfId="0" applyNumberFormat="1" applyFont="1" applyFill="1" applyBorder="1" applyAlignment="1">
      <alignment horizontal="center" vertical="center"/>
    </xf>
    <xf numFmtId="0" fontId="4" fillId="2" borderId="2" xfId="0" applyFont="1" applyFill="1" applyBorder="1" applyAlignment="1">
      <alignment vertical="center"/>
    </xf>
    <xf numFmtId="164" fontId="4" fillId="2" borderId="0" xfId="0" applyNumberFormat="1" applyFont="1" applyFill="1" applyAlignment="1">
      <alignment horizontal="center" vertical="center"/>
    </xf>
    <xf numFmtId="0" fontId="4" fillId="2" borderId="0" xfId="0" applyFont="1" applyFill="1" applyAlignment="1">
      <alignment vertical="center"/>
    </xf>
    <xf numFmtId="0" fontId="4" fillId="2" borderId="0" xfId="0" applyFont="1" applyFill="1" applyAlignment="1">
      <alignment horizontal="center" vertical="center"/>
    </xf>
    <xf numFmtId="0" fontId="3" fillId="2" borderId="0" xfId="0" applyFont="1" applyFill="1" applyAlignment="1">
      <alignment horizontal="center" vertical="center"/>
    </xf>
    <xf numFmtId="2" fontId="4" fillId="2" borderId="0" xfId="0" applyNumberFormat="1" applyFont="1" applyFill="1" applyAlignment="1">
      <alignment horizontal="center" vertical="center"/>
    </xf>
    <xf numFmtId="0" fontId="4" fillId="2" borderId="0" xfId="0" applyFont="1" applyFill="1" applyAlignment="1">
      <alignment horizontal="left" vertical="center"/>
    </xf>
    <xf numFmtId="10" fontId="4" fillId="2" borderId="0" xfId="2" applyNumberFormat="1" applyFont="1" applyFill="1" applyBorder="1" applyAlignment="1">
      <alignment horizontal="center" vertical="center"/>
    </xf>
    <xf numFmtId="8" fontId="4" fillId="2" borderId="0" xfId="1" applyNumberFormat="1" applyFont="1" applyFill="1" applyAlignment="1">
      <alignment horizontal="center" vertical="center"/>
    </xf>
    <xf numFmtId="2" fontId="4" fillId="2" borderId="0" xfId="1" applyNumberFormat="1" applyFont="1" applyFill="1" applyAlignment="1">
      <alignment horizontal="center" vertical="center"/>
    </xf>
    <xf numFmtId="2" fontId="0" fillId="0" borderId="0" xfId="0" applyNumberFormat="1" applyAlignment="1">
      <alignment horizontal="center"/>
    </xf>
    <xf numFmtId="8" fontId="4" fillId="2" borderId="0" xfId="0" applyNumberFormat="1" applyFont="1" applyFill="1" applyAlignment="1">
      <alignment horizontal="center" vertical="center"/>
    </xf>
    <xf numFmtId="0" fontId="4" fillId="0" borderId="0" xfId="0" applyFont="1" applyAlignment="1">
      <alignment vertical="center"/>
    </xf>
    <xf numFmtId="0" fontId="0" fillId="2" borderId="0" xfId="0" applyFill="1" applyAlignment="1">
      <alignment horizontal="center" vertical="center"/>
    </xf>
    <xf numFmtId="0" fontId="5" fillId="2" borderId="0" xfId="0" applyFont="1" applyFill="1" applyAlignment="1">
      <alignment horizontal="left" vertical="center"/>
    </xf>
    <xf numFmtId="0" fontId="5" fillId="2" borderId="0" xfId="0" applyFont="1" applyFill="1" applyAlignment="1">
      <alignment vertical="center"/>
    </xf>
    <xf numFmtId="164" fontId="4" fillId="2" borderId="0" xfId="1" applyNumberFormat="1" applyFont="1" applyFill="1" applyBorder="1" applyAlignment="1">
      <alignment horizontal="center" vertical="center"/>
    </xf>
    <xf numFmtId="165" fontId="4" fillId="2" borderId="0" xfId="1" applyNumberFormat="1" applyFont="1" applyFill="1" applyAlignment="1">
      <alignment horizontal="center" vertical="center"/>
    </xf>
    <xf numFmtId="0" fontId="0" fillId="2" borderId="0" xfId="0" applyFill="1" applyAlignment="1">
      <alignment vertical="center"/>
    </xf>
    <xf numFmtId="0" fontId="3" fillId="2" borderId="0" xfId="0" applyFont="1" applyFill="1" applyAlignment="1">
      <alignment vertical="center"/>
    </xf>
    <xf numFmtId="0" fontId="3" fillId="0" borderId="0" xfId="0" applyFont="1" applyAlignment="1">
      <alignment vertical="center"/>
    </xf>
    <xf numFmtId="164" fontId="4" fillId="2" borderId="2" xfId="1" applyNumberFormat="1" applyFont="1" applyFill="1" applyBorder="1" applyAlignment="1">
      <alignment horizontal="center" vertical="center"/>
    </xf>
    <xf numFmtId="164" fontId="4" fillId="2" borderId="2" xfId="0" applyNumberFormat="1" applyFont="1" applyFill="1" applyBorder="1" applyAlignment="1">
      <alignment horizontal="center" vertical="center"/>
    </xf>
    <xf numFmtId="0" fontId="0" fillId="2" borderId="2" xfId="0" applyFill="1" applyBorder="1" applyAlignment="1">
      <alignment vertical="center"/>
    </xf>
    <xf numFmtId="165" fontId="4" fillId="2" borderId="2" xfId="0" applyNumberFormat="1" applyFont="1" applyFill="1" applyBorder="1" applyAlignment="1">
      <alignment horizontal="center" vertical="center"/>
    </xf>
    <xf numFmtId="0" fontId="4" fillId="2" borderId="2" xfId="0" applyFont="1" applyFill="1" applyBorder="1" applyAlignment="1">
      <alignment horizontal="center" vertical="center"/>
    </xf>
    <xf numFmtId="0" fontId="3" fillId="2" borderId="2" xfId="0" applyFont="1" applyFill="1" applyBorder="1" applyAlignment="1">
      <alignment vertical="center"/>
    </xf>
    <xf numFmtId="0" fontId="3" fillId="2" borderId="2" xfId="0" applyFont="1" applyFill="1" applyBorder="1" applyAlignment="1">
      <alignment horizontal="center" vertical="center"/>
    </xf>
    <xf numFmtId="0" fontId="4" fillId="2" borderId="2" xfId="0" applyFont="1" applyFill="1" applyBorder="1" applyAlignment="1">
      <alignment horizontal="left" vertical="center"/>
    </xf>
    <xf numFmtId="0" fontId="3" fillId="2" borderId="1" xfId="0" applyFont="1" applyFill="1" applyBorder="1" applyAlignment="1">
      <alignment vertical="center"/>
    </xf>
    <xf numFmtId="0" fontId="4" fillId="2" borderId="1" xfId="0" applyFont="1" applyFill="1" applyBorder="1" applyAlignment="1">
      <alignment vertical="center"/>
    </xf>
    <xf numFmtId="0" fontId="0" fillId="2" borderId="1" xfId="0" applyFill="1" applyBorder="1" applyAlignment="1">
      <alignment vertical="center"/>
    </xf>
    <xf numFmtId="0" fontId="3" fillId="2" borderId="1" xfId="0" applyFont="1" applyFill="1" applyBorder="1" applyAlignment="1">
      <alignment horizontal="center" vertical="center"/>
    </xf>
    <xf numFmtId="0" fontId="3" fillId="2" borderId="3" xfId="0" applyFont="1" applyFill="1" applyBorder="1" applyAlignment="1">
      <alignment vertical="center"/>
    </xf>
    <xf numFmtId="0" fontId="0" fillId="2" borderId="3" xfId="0" applyFill="1" applyBorder="1" applyAlignment="1">
      <alignment vertical="center"/>
    </xf>
    <xf numFmtId="0" fontId="3" fillId="2" borderId="3" xfId="0" applyFont="1" applyFill="1" applyBorder="1" applyAlignment="1">
      <alignment horizontal="center" vertical="center"/>
    </xf>
    <xf numFmtId="0" fontId="6" fillId="0" borderId="0" xfId="0" applyFont="1" applyAlignment="1">
      <alignment vertical="center"/>
    </xf>
    <xf numFmtId="165" fontId="4" fillId="2" borderId="0" xfId="0" applyNumberFormat="1" applyFont="1" applyFill="1" applyAlignment="1">
      <alignment horizontal="center" vertical="center"/>
    </xf>
    <xf numFmtId="0" fontId="0" fillId="0" borderId="0" xfId="0" applyFill="1"/>
    <xf numFmtId="0" fontId="4" fillId="0" borderId="0" xfId="0" applyFont="1" applyFill="1"/>
    <xf numFmtId="0" fontId="4" fillId="0" borderId="0" xfId="0" applyFont="1" applyFill="1" applyAlignment="1">
      <alignment vertical="center" wrapText="1"/>
    </xf>
    <xf numFmtId="0" fontId="3" fillId="0" borderId="0" xfId="0" applyFont="1" applyFill="1"/>
    <xf numFmtId="0" fontId="3" fillId="2" borderId="2" xfId="0" applyFont="1" applyFill="1" applyBorder="1" applyAlignment="1">
      <alignment horizontal="right" vertical="center"/>
    </xf>
    <xf numFmtId="0" fontId="3" fillId="2" borderId="3" xfId="0" applyFont="1" applyFill="1" applyBorder="1" applyAlignment="1">
      <alignment horizontal="right" vertical="center"/>
    </xf>
    <xf numFmtId="0" fontId="4" fillId="2" borderId="1"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2" xfId="0" applyFont="1" applyFill="1" applyBorder="1" applyAlignment="1">
      <alignment horizontal="left" vertical="center" wrapText="1"/>
    </xf>
    <xf numFmtId="0" fontId="3" fillId="2" borderId="1" xfId="0" applyFont="1" applyFill="1" applyBorder="1" applyAlignment="1">
      <alignment horizontal="left"/>
    </xf>
    <xf numFmtId="0" fontId="3" fillId="2" borderId="0" xfId="0" applyFont="1" applyFill="1" applyAlignment="1">
      <alignment horizontal="right" vertical="center"/>
    </xf>
    <xf numFmtId="0" fontId="6" fillId="2" borderId="0" xfId="0" applyFont="1" applyFill="1" applyAlignment="1">
      <alignment horizontal="center" vertical="center"/>
    </xf>
    <xf numFmtId="0" fontId="6"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5" fillId="2" borderId="1" xfId="0" applyFont="1" applyFill="1" applyBorder="1" applyAlignment="1">
      <alignment horizontal="left" vertical="center"/>
    </xf>
    <xf numFmtId="0" fontId="5" fillId="2" borderId="0" xfId="0" applyFont="1" applyFill="1" applyAlignment="1">
      <alignment vertical="center"/>
    </xf>
    <xf numFmtId="0" fontId="4" fillId="0" borderId="0" xfId="0" applyFont="1" applyAlignment="1">
      <alignment horizontal="left" vertical="center" wrapText="1"/>
    </xf>
    <xf numFmtId="0" fontId="3" fillId="0" borderId="0" xfId="0" applyFont="1" applyAlignment="1">
      <alignment horizontal="left"/>
    </xf>
    <xf numFmtId="0" fontId="5" fillId="2" borderId="0" xfId="0" applyFont="1" applyFill="1" applyAlignment="1">
      <alignment horizontal="left" vertical="center"/>
    </xf>
    <xf numFmtId="0" fontId="5" fillId="2" borderId="1" xfId="0" applyFont="1" applyFill="1" applyBorder="1" applyAlignment="1">
      <alignment vertic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F354A-5D5B-43E0-8544-47C649607922}">
  <sheetPr>
    <tabColor theme="4"/>
    <pageSetUpPr fitToPage="1"/>
  </sheetPr>
  <dimension ref="A1:X66"/>
  <sheetViews>
    <sheetView zoomScaleNormal="100" workbookViewId="0">
      <selection activeCell="M15" sqref="M15"/>
    </sheetView>
  </sheetViews>
  <sheetFormatPr defaultRowHeight="15" x14ac:dyDescent="0.25"/>
  <cols>
    <col min="1" max="1" width="12.28515625" customWidth="1"/>
    <col min="2" max="2" width="12.85546875" customWidth="1"/>
    <col min="3" max="3" width="21.140625" customWidth="1"/>
    <col min="4" max="4" width="2.7109375" customWidth="1"/>
    <col min="5" max="5" width="9.140625" style="1" customWidth="1"/>
    <col min="6" max="6" width="2.7109375" customWidth="1"/>
    <col min="7" max="7" width="9.140625" customWidth="1"/>
    <col min="8" max="8" width="2.7109375" customWidth="1"/>
    <col min="9" max="9" width="9.140625" customWidth="1"/>
    <col min="10" max="10" width="2.7109375" customWidth="1"/>
    <col min="11" max="11" width="15.7109375" customWidth="1"/>
    <col min="12" max="12" width="10.85546875" customWidth="1"/>
    <col min="13" max="13" width="10.5703125" bestFit="1" customWidth="1"/>
    <col min="17" max="17" width="9.85546875" bestFit="1" customWidth="1"/>
    <col min="20" max="20" width="21.140625" bestFit="1" customWidth="1"/>
    <col min="21" max="21" width="15.28515625" bestFit="1" customWidth="1"/>
    <col min="22" max="22" width="13.5703125" customWidth="1"/>
  </cols>
  <sheetData>
    <row r="1" spans="1:13" ht="15" customHeight="1" x14ac:dyDescent="0.25">
      <c r="A1" s="77" t="s">
        <v>44</v>
      </c>
      <c r="B1" s="77"/>
      <c r="C1" s="77"/>
      <c r="D1" s="77"/>
      <c r="E1" s="77"/>
      <c r="F1" s="77"/>
      <c r="G1" s="77"/>
      <c r="H1" s="77"/>
      <c r="I1" s="77"/>
      <c r="J1" s="77"/>
      <c r="K1" s="77"/>
      <c r="L1" s="64"/>
      <c r="M1" s="64"/>
    </row>
    <row r="2" spans="1:13" ht="15" customHeight="1" x14ac:dyDescent="0.25">
      <c r="A2" s="78"/>
      <c r="B2" s="78"/>
      <c r="C2" s="78"/>
      <c r="D2" s="78"/>
      <c r="E2" s="78"/>
      <c r="F2" s="78"/>
      <c r="G2" s="78"/>
      <c r="H2" s="78"/>
      <c r="I2" s="78"/>
      <c r="J2" s="78"/>
      <c r="K2" s="78"/>
      <c r="L2" s="64"/>
      <c r="M2" s="64"/>
    </row>
    <row r="3" spans="1:13" ht="15.75" x14ac:dyDescent="0.25">
      <c r="A3" s="79" t="s">
        <v>43</v>
      </c>
      <c r="B3" s="79"/>
      <c r="C3" s="61" t="s">
        <v>42</v>
      </c>
      <c r="D3" s="61"/>
      <c r="E3" s="63" t="s">
        <v>41</v>
      </c>
      <c r="F3" s="62"/>
      <c r="G3" s="61" t="s">
        <v>40</v>
      </c>
      <c r="H3" s="62"/>
      <c r="I3" s="61" t="s">
        <v>39</v>
      </c>
      <c r="J3" s="26"/>
      <c r="K3" s="61" t="s">
        <v>38</v>
      </c>
      <c r="M3" s="48"/>
    </row>
    <row r="4" spans="1:13" ht="15.75" x14ac:dyDescent="0.25">
      <c r="A4" s="80" t="s">
        <v>37</v>
      </c>
      <c r="B4" s="80"/>
      <c r="C4" s="57"/>
      <c r="D4" s="57"/>
      <c r="E4" s="60"/>
      <c r="F4" s="59"/>
      <c r="G4" s="57"/>
      <c r="H4" s="59"/>
      <c r="I4" s="57"/>
      <c r="J4" s="58"/>
      <c r="K4" s="57"/>
      <c r="M4" s="48"/>
    </row>
    <row r="5" spans="1:13" ht="15.75" x14ac:dyDescent="0.25">
      <c r="A5" s="56" t="s">
        <v>36</v>
      </c>
      <c r="B5" s="55"/>
      <c r="C5" s="28" t="s">
        <v>35</v>
      </c>
      <c r="D5" s="54"/>
      <c r="E5" s="53" t="s">
        <v>34</v>
      </c>
      <c r="F5" s="51"/>
      <c r="G5" s="52">
        <v>5</v>
      </c>
      <c r="H5" s="51"/>
      <c r="I5" s="50">
        <v>200</v>
      </c>
      <c r="J5" s="28"/>
      <c r="K5" s="49">
        <f>G5*I5</f>
        <v>1000</v>
      </c>
      <c r="M5" s="48"/>
    </row>
    <row r="6" spans="1:13" ht="15.75" x14ac:dyDescent="0.25">
      <c r="A6" s="81" t="s">
        <v>33</v>
      </c>
      <c r="B6" s="81"/>
      <c r="C6" s="30"/>
      <c r="D6" s="30"/>
      <c r="E6" s="31"/>
      <c r="F6" s="47"/>
      <c r="G6" s="47"/>
      <c r="H6" s="47"/>
      <c r="I6" s="46"/>
      <c r="J6" s="30"/>
      <c r="K6" s="46"/>
      <c r="M6" s="20"/>
    </row>
    <row r="7" spans="1:13" ht="15.75" x14ac:dyDescent="0.25">
      <c r="A7" s="34" t="s">
        <v>32</v>
      </c>
      <c r="B7" s="30"/>
      <c r="C7" s="30" t="s">
        <v>31</v>
      </c>
      <c r="D7" s="30"/>
      <c r="E7" s="31" t="s">
        <v>26</v>
      </c>
      <c r="F7" s="30"/>
      <c r="G7" s="33">
        <v>50</v>
      </c>
      <c r="H7" s="31"/>
      <c r="I7" s="39">
        <v>4</v>
      </c>
      <c r="J7" s="31"/>
      <c r="K7" s="39">
        <f>I7*G7</f>
        <v>200</v>
      </c>
      <c r="L7" s="23"/>
      <c r="M7" s="20"/>
    </row>
    <row r="8" spans="1:13" ht="15.75" x14ac:dyDescent="0.25">
      <c r="A8" s="34" t="s">
        <v>30</v>
      </c>
      <c r="B8" s="20"/>
      <c r="C8" s="30" t="s">
        <v>29</v>
      </c>
      <c r="D8" s="30"/>
      <c r="E8" s="31" t="s">
        <v>26</v>
      </c>
      <c r="F8" s="30"/>
      <c r="G8" s="33">
        <v>140</v>
      </c>
      <c r="H8" s="31"/>
      <c r="I8" s="39">
        <v>0.73</v>
      </c>
      <c r="J8" s="31"/>
      <c r="K8" s="39">
        <f>I8*G8</f>
        <v>102.2</v>
      </c>
      <c r="L8" s="23"/>
      <c r="M8" s="40"/>
    </row>
    <row r="9" spans="1:13" ht="15.75" x14ac:dyDescent="0.25">
      <c r="A9" s="20"/>
      <c r="B9" s="30"/>
      <c r="C9" s="30" t="s">
        <v>28</v>
      </c>
      <c r="D9" s="30"/>
      <c r="E9" s="31" t="s">
        <v>26</v>
      </c>
      <c r="F9" s="30"/>
      <c r="G9" s="33">
        <v>60</v>
      </c>
      <c r="H9" s="31"/>
      <c r="I9" s="39">
        <v>0.91</v>
      </c>
      <c r="J9" s="31"/>
      <c r="K9" s="39">
        <f>G9*I9</f>
        <v>54.6</v>
      </c>
      <c r="L9" s="23"/>
      <c r="M9" s="40"/>
    </row>
    <row r="10" spans="1:13" ht="15.75" x14ac:dyDescent="0.25">
      <c r="A10" s="30"/>
      <c r="B10" s="30"/>
      <c r="C10" s="30" t="s">
        <v>27</v>
      </c>
      <c r="D10" s="30"/>
      <c r="E10" s="31" t="s">
        <v>26</v>
      </c>
      <c r="F10" s="30"/>
      <c r="G10" s="37">
        <v>120</v>
      </c>
      <c r="H10" s="31"/>
      <c r="I10" s="39">
        <v>0.72499999999999998</v>
      </c>
      <c r="J10" s="31"/>
      <c r="K10" s="39">
        <f>G10*I10</f>
        <v>87</v>
      </c>
      <c r="L10" s="23"/>
      <c r="M10" s="40"/>
    </row>
    <row r="11" spans="1:13" ht="15.75" x14ac:dyDescent="0.25">
      <c r="A11" s="34"/>
      <c r="B11" s="30"/>
      <c r="C11" s="30" t="s">
        <v>25</v>
      </c>
      <c r="D11" s="30"/>
      <c r="E11" s="31" t="s">
        <v>24</v>
      </c>
      <c r="F11" s="30"/>
      <c r="G11" s="45">
        <v>1</v>
      </c>
      <c r="H11" s="31"/>
      <c r="I11" s="39">
        <v>34.75</v>
      </c>
      <c r="J11" s="31"/>
      <c r="K11" s="44">
        <f>G11*I11</f>
        <v>34.75</v>
      </c>
      <c r="L11" s="23"/>
      <c r="M11" s="20"/>
    </row>
    <row r="12" spans="1:13" ht="15.75" x14ac:dyDescent="0.25">
      <c r="A12" s="34" t="s">
        <v>23</v>
      </c>
      <c r="B12" s="30"/>
      <c r="C12" s="30"/>
      <c r="D12" s="30"/>
      <c r="E12" s="31"/>
      <c r="F12" s="30"/>
      <c r="G12" s="31"/>
      <c r="H12" s="31"/>
      <c r="I12" s="31"/>
      <c r="J12" s="31"/>
      <c r="K12" s="31"/>
      <c r="L12" s="23"/>
      <c r="M12" s="20"/>
    </row>
    <row r="13" spans="1:13" ht="15.75" x14ac:dyDescent="0.25">
      <c r="A13" s="34" t="s">
        <v>22</v>
      </c>
      <c r="B13" s="30"/>
      <c r="C13" s="30" t="s">
        <v>21</v>
      </c>
      <c r="D13" s="30"/>
      <c r="E13" s="31" t="s">
        <v>19</v>
      </c>
      <c r="F13" s="30"/>
      <c r="G13" s="33">
        <v>1.5</v>
      </c>
      <c r="H13" s="31"/>
      <c r="I13" s="39">
        <v>6.13</v>
      </c>
      <c r="J13" s="31"/>
      <c r="K13" s="39">
        <f>G13*I13</f>
        <v>9.1950000000000003</v>
      </c>
      <c r="L13" s="23"/>
      <c r="M13" s="20"/>
    </row>
    <row r="14" spans="1:13" ht="15.75" x14ac:dyDescent="0.25">
      <c r="A14" s="30"/>
      <c r="B14" s="30"/>
      <c r="C14" s="30" t="s">
        <v>20</v>
      </c>
      <c r="D14" s="30"/>
      <c r="E14" s="31" t="s">
        <v>19</v>
      </c>
      <c r="F14" s="30"/>
      <c r="G14" s="33">
        <v>0.5</v>
      </c>
      <c r="H14" s="31"/>
      <c r="I14" s="39">
        <v>2.69</v>
      </c>
      <c r="J14" s="31"/>
      <c r="K14" s="39">
        <f>G14*I14</f>
        <v>1.345</v>
      </c>
      <c r="L14" s="23"/>
      <c r="M14" s="20"/>
    </row>
    <row r="15" spans="1:13" ht="15.75" x14ac:dyDescent="0.25">
      <c r="A15" s="34" t="s">
        <v>18</v>
      </c>
      <c r="B15" s="30"/>
      <c r="C15" s="30"/>
      <c r="D15" s="30"/>
      <c r="E15" s="31" t="s">
        <v>5</v>
      </c>
      <c r="F15" s="30"/>
      <c r="G15" s="36">
        <f>SUM(K7:K14)</f>
        <v>489.09000000000003</v>
      </c>
      <c r="H15" s="31"/>
      <c r="I15" s="35">
        <v>0.08</v>
      </c>
      <c r="J15" s="31"/>
      <c r="K15" s="29">
        <f>(G15*I15)/2</f>
        <v>19.563600000000001</v>
      </c>
      <c r="M15" s="40"/>
    </row>
    <row r="16" spans="1:13" ht="15.75" x14ac:dyDescent="0.25">
      <c r="A16" s="30"/>
      <c r="B16" s="76" t="s">
        <v>17</v>
      </c>
      <c r="C16" s="76"/>
      <c r="D16" s="76"/>
      <c r="E16" s="76"/>
      <c r="F16" s="76"/>
      <c r="G16" s="76"/>
      <c r="H16" s="76"/>
      <c r="I16" s="76"/>
      <c r="J16" s="76"/>
      <c r="K16" s="39">
        <f>SUM(K7:K15)</f>
        <v>508.65360000000004</v>
      </c>
      <c r="L16" s="23"/>
      <c r="M16" s="40"/>
    </row>
    <row r="17" spans="1:24" ht="15.75" x14ac:dyDescent="0.25">
      <c r="A17" s="43" t="s">
        <v>16</v>
      </c>
      <c r="B17" s="42"/>
      <c r="C17" s="30"/>
      <c r="D17" s="30"/>
      <c r="E17" s="31"/>
      <c r="F17" s="30"/>
      <c r="G17" s="36"/>
      <c r="H17" s="31"/>
      <c r="I17" s="41"/>
      <c r="J17" s="31"/>
      <c r="K17" s="41"/>
      <c r="L17" s="23"/>
      <c r="M17" s="40"/>
    </row>
    <row r="18" spans="1:24" ht="15.75" x14ac:dyDescent="0.25">
      <c r="A18" s="34" t="s">
        <v>15</v>
      </c>
      <c r="B18" s="30"/>
      <c r="C18" s="30"/>
      <c r="D18" s="30"/>
      <c r="E18" s="31" t="s">
        <v>5</v>
      </c>
      <c r="F18" s="30"/>
      <c r="G18" s="33">
        <v>1</v>
      </c>
      <c r="H18" s="31"/>
      <c r="I18" s="39">
        <v>15</v>
      </c>
      <c r="J18" s="31"/>
      <c r="K18" s="39">
        <f>G18*I18</f>
        <v>15</v>
      </c>
      <c r="L18" s="23"/>
      <c r="M18" s="40"/>
    </row>
    <row r="19" spans="1:24" ht="15.75" x14ac:dyDescent="0.25">
      <c r="A19" s="34" t="s">
        <v>14</v>
      </c>
      <c r="B19" s="30"/>
      <c r="C19" s="30"/>
      <c r="D19" s="30"/>
      <c r="E19" s="31" t="s">
        <v>5</v>
      </c>
      <c r="F19" s="30"/>
      <c r="G19" s="33">
        <v>1</v>
      </c>
      <c r="H19" s="31"/>
      <c r="I19" s="39">
        <v>23.13</v>
      </c>
      <c r="J19" s="31"/>
      <c r="K19" s="39">
        <f>I19*G19</f>
        <v>23.13</v>
      </c>
      <c r="M19" s="20"/>
    </row>
    <row r="20" spans="1:24" ht="15.75" x14ac:dyDescent="0.25">
      <c r="A20" s="30" t="s">
        <v>13</v>
      </c>
      <c r="B20" s="30"/>
      <c r="C20" s="30"/>
      <c r="D20" s="30"/>
      <c r="E20" s="31" t="s">
        <v>5</v>
      </c>
      <c r="F20" s="30"/>
      <c r="G20" s="37">
        <v>1</v>
      </c>
      <c r="H20" s="31"/>
      <c r="I20" s="39">
        <v>8</v>
      </c>
      <c r="J20" s="31"/>
      <c r="K20" s="39">
        <f>I20*G20</f>
        <v>8</v>
      </c>
      <c r="L20" s="23"/>
      <c r="M20" s="20"/>
    </row>
    <row r="21" spans="1:24" ht="15.75" x14ac:dyDescent="0.25">
      <c r="A21" s="30" t="s">
        <v>12</v>
      </c>
      <c r="B21" s="30"/>
      <c r="C21" s="30"/>
      <c r="D21" s="30"/>
      <c r="E21" s="31" t="s">
        <v>5</v>
      </c>
      <c r="F21" s="30"/>
      <c r="G21" s="33">
        <v>1</v>
      </c>
      <c r="H21" s="31"/>
      <c r="I21" s="39">
        <v>8.9499999999999993</v>
      </c>
      <c r="J21" s="31"/>
      <c r="K21" s="39">
        <f>G21*I21</f>
        <v>8.9499999999999993</v>
      </c>
      <c r="L21" s="23"/>
      <c r="M21" s="20"/>
      <c r="W21" s="1"/>
      <c r="X21" s="38"/>
    </row>
    <row r="22" spans="1:24" ht="15.75" x14ac:dyDescent="0.25">
      <c r="A22" s="34" t="s">
        <v>11</v>
      </c>
      <c r="B22" s="30"/>
      <c r="C22" s="30"/>
      <c r="D22" s="30"/>
      <c r="E22" s="31" t="s">
        <v>5</v>
      </c>
      <c r="F22" s="30"/>
      <c r="G22" s="37">
        <v>1</v>
      </c>
      <c r="H22" s="31"/>
      <c r="I22" s="29">
        <v>20</v>
      </c>
      <c r="J22" s="31"/>
      <c r="K22" s="29">
        <f>I22*G22</f>
        <v>20</v>
      </c>
      <c r="L22" s="23"/>
      <c r="M22" s="20"/>
      <c r="W22" s="1"/>
      <c r="X22" s="1"/>
    </row>
    <row r="23" spans="1:24" ht="15.75" x14ac:dyDescent="0.25">
      <c r="A23" s="34" t="s">
        <v>10</v>
      </c>
      <c r="B23" s="30"/>
      <c r="C23" s="30"/>
      <c r="D23" s="30"/>
      <c r="E23" s="31" t="s">
        <v>5</v>
      </c>
      <c r="F23" s="30"/>
      <c r="G23" s="37">
        <v>1</v>
      </c>
      <c r="H23" s="31"/>
      <c r="I23" s="29">
        <v>10.5</v>
      </c>
      <c r="J23" s="31"/>
      <c r="K23" s="29">
        <f>I23*G23</f>
        <v>10.5</v>
      </c>
      <c r="L23" s="23"/>
      <c r="M23" s="20"/>
      <c r="W23" s="1"/>
      <c r="X23" s="1"/>
    </row>
    <row r="24" spans="1:24" ht="15.75" x14ac:dyDescent="0.25">
      <c r="A24" s="34" t="s">
        <v>9</v>
      </c>
      <c r="B24" s="30"/>
      <c r="C24" s="30"/>
      <c r="D24" s="30"/>
      <c r="E24" s="31" t="s">
        <v>5</v>
      </c>
      <c r="F24" s="30"/>
      <c r="G24" s="37">
        <v>1</v>
      </c>
      <c r="H24" s="31"/>
      <c r="I24" s="29">
        <v>9</v>
      </c>
      <c r="J24" s="31"/>
      <c r="K24" s="29">
        <f>I24*G24</f>
        <v>9</v>
      </c>
      <c r="L24" s="23"/>
      <c r="M24" s="20"/>
      <c r="W24" s="1"/>
      <c r="X24" s="1"/>
    </row>
    <row r="25" spans="1:24" ht="15.75" x14ac:dyDescent="0.25">
      <c r="A25" s="34" t="s">
        <v>8</v>
      </c>
      <c r="B25" s="30"/>
      <c r="C25" s="30"/>
      <c r="D25" s="30"/>
      <c r="E25" s="31" t="s">
        <v>5</v>
      </c>
      <c r="F25" s="30"/>
      <c r="G25" s="37">
        <v>1</v>
      </c>
      <c r="H25" s="31"/>
      <c r="I25" s="29">
        <v>200</v>
      </c>
      <c r="J25" s="31"/>
      <c r="K25" s="29">
        <f>I25*G25</f>
        <v>200</v>
      </c>
      <c r="L25" s="23"/>
      <c r="M25" s="20"/>
      <c r="O25" s="2"/>
      <c r="P25" s="2"/>
    </row>
    <row r="26" spans="1:24" ht="15.75" x14ac:dyDescent="0.25">
      <c r="A26" s="34" t="s">
        <v>7</v>
      </c>
      <c r="B26" s="30"/>
      <c r="C26" s="30"/>
      <c r="D26" s="30"/>
      <c r="E26" s="31" t="s">
        <v>5</v>
      </c>
      <c r="F26" s="30"/>
      <c r="G26" s="36">
        <f>SUM(K18:K21)</f>
        <v>55.08</v>
      </c>
      <c r="H26" s="31"/>
      <c r="I26" s="35">
        <v>0.08</v>
      </c>
      <c r="J26" s="31"/>
      <c r="K26" s="29">
        <f>(G26*I26)/2</f>
        <v>2.2031999999999998</v>
      </c>
      <c r="L26" s="23"/>
      <c r="M26" s="20"/>
      <c r="O26" s="2"/>
      <c r="P26" s="2"/>
      <c r="V26" s="4"/>
    </row>
    <row r="27" spans="1:24" ht="15.75" x14ac:dyDescent="0.25">
      <c r="A27" s="34" t="s">
        <v>6</v>
      </c>
      <c r="B27" s="30"/>
      <c r="C27" s="30"/>
      <c r="D27" s="30"/>
      <c r="E27" s="31" t="s">
        <v>5</v>
      </c>
      <c r="F27" s="32"/>
      <c r="G27" s="33">
        <v>1</v>
      </c>
      <c r="H27" s="32"/>
      <c r="I27" s="29">
        <v>100</v>
      </c>
      <c r="J27" s="31"/>
      <c r="K27" s="29">
        <f>G27*I27</f>
        <v>100</v>
      </c>
      <c r="M27" s="20"/>
    </row>
    <row r="28" spans="1:24" ht="15.75" x14ac:dyDescent="0.25">
      <c r="A28" s="30"/>
      <c r="B28" s="30"/>
      <c r="C28" s="76" t="s">
        <v>4</v>
      </c>
      <c r="D28" s="76"/>
      <c r="E28" s="76"/>
      <c r="F28" s="76"/>
      <c r="G28" s="76"/>
      <c r="H28" s="76"/>
      <c r="I28" s="76"/>
      <c r="J28" s="76"/>
      <c r="K28" s="29">
        <f>SUM(K18:K27)</f>
        <v>396.78319999999997</v>
      </c>
      <c r="L28" s="23"/>
      <c r="M28" s="20"/>
    </row>
    <row r="29" spans="1:24" ht="15.75" x14ac:dyDescent="0.25">
      <c r="A29" s="28"/>
      <c r="B29" s="70" t="s">
        <v>3</v>
      </c>
      <c r="C29" s="70"/>
      <c r="D29" s="70"/>
      <c r="E29" s="70"/>
      <c r="F29" s="70"/>
      <c r="G29" s="70"/>
      <c r="H29" s="70"/>
      <c r="I29" s="70"/>
      <c r="J29" s="70"/>
      <c r="K29" s="27">
        <f>K16+K28</f>
        <v>905.43679999999995</v>
      </c>
      <c r="L29" s="23"/>
      <c r="M29" s="20"/>
      <c r="R29" s="24"/>
      <c r="S29" s="24"/>
      <c r="T29" s="24"/>
      <c r="U29" s="24"/>
      <c r="V29" s="24"/>
    </row>
    <row r="30" spans="1:24" ht="15.75" x14ac:dyDescent="0.25">
      <c r="A30" s="26"/>
      <c r="B30" s="71" t="s">
        <v>2</v>
      </c>
      <c r="C30" s="71"/>
      <c r="D30" s="71"/>
      <c r="E30" s="71"/>
      <c r="F30" s="71"/>
      <c r="G30" s="71"/>
      <c r="H30" s="71"/>
      <c r="I30" s="71"/>
      <c r="J30" s="71"/>
      <c r="K30" s="25">
        <f>K5-K29</f>
        <v>94.563200000000052</v>
      </c>
      <c r="L30" s="23"/>
      <c r="M30" s="20"/>
      <c r="R30" s="24"/>
      <c r="S30" s="24"/>
      <c r="T30" s="24"/>
      <c r="U30" s="24"/>
      <c r="V30" s="24"/>
    </row>
    <row r="31" spans="1:24" ht="35.25" customHeight="1" x14ac:dyDescent="0.25">
      <c r="A31" s="72" t="s">
        <v>54</v>
      </c>
      <c r="B31" s="72"/>
      <c r="C31" s="72"/>
      <c r="D31" s="72"/>
      <c r="E31" s="72"/>
      <c r="F31" s="72"/>
      <c r="G31" s="72"/>
      <c r="H31" s="72"/>
      <c r="I31" s="72"/>
      <c r="J31" s="72"/>
      <c r="K31" s="72"/>
      <c r="L31" s="23"/>
      <c r="M31" s="20"/>
      <c r="R31" s="22"/>
      <c r="S31" s="22"/>
      <c r="T31" s="22"/>
      <c r="U31" s="22"/>
      <c r="V31" s="22"/>
    </row>
    <row r="32" spans="1:24" ht="15" customHeight="1" x14ac:dyDescent="0.25">
      <c r="A32" s="73" t="s">
        <v>1</v>
      </c>
      <c r="B32" s="73"/>
      <c r="C32" s="73"/>
      <c r="D32" s="73"/>
      <c r="E32" s="73"/>
      <c r="F32" s="73"/>
      <c r="G32" s="73"/>
      <c r="H32" s="73"/>
      <c r="I32" s="73"/>
      <c r="J32" s="73"/>
      <c r="K32" s="73"/>
      <c r="M32" s="20"/>
    </row>
    <row r="33" spans="1:18" ht="15" customHeight="1" x14ac:dyDescent="0.25">
      <c r="A33" s="74"/>
      <c r="B33" s="74"/>
      <c r="C33" s="74"/>
      <c r="D33" s="74"/>
      <c r="E33" s="74"/>
      <c r="F33" s="74"/>
      <c r="G33" s="74"/>
      <c r="H33" s="74"/>
      <c r="I33" s="74"/>
      <c r="J33" s="74"/>
      <c r="K33" s="74"/>
      <c r="M33" s="20"/>
    </row>
    <row r="34" spans="1:18" ht="15.75" customHeight="1" x14ac:dyDescent="0.25">
      <c r="A34" s="75" t="s">
        <v>0</v>
      </c>
      <c r="B34" s="75"/>
      <c r="C34" s="75"/>
      <c r="D34" s="75"/>
      <c r="E34" s="75"/>
      <c r="F34" s="75"/>
      <c r="G34" s="75"/>
      <c r="H34" s="75"/>
      <c r="I34" s="75"/>
      <c r="J34" s="75"/>
      <c r="K34" s="75"/>
      <c r="L34" s="21"/>
      <c r="M34" s="20"/>
    </row>
    <row r="35" spans="1:18" x14ac:dyDescent="0.25">
      <c r="M35" s="20"/>
      <c r="R35" s="1"/>
    </row>
    <row r="36" spans="1:18" x14ac:dyDescent="0.25">
      <c r="M36" s="20"/>
      <c r="R36" s="1"/>
    </row>
    <row r="37" spans="1:18" ht="35.25" customHeight="1" x14ac:dyDescent="0.25">
      <c r="A37" s="19"/>
      <c r="B37" s="19"/>
      <c r="C37" s="19"/>
      <c r="D37" s="19"/>
      <c r="E37" s="19"/>
      <c r="F37" s="19"/>
      <c r="G37" s="19"/>
      <c r="H37" s="19"/>
      <c r="I37" s="19"/>
      <c r="J37" s="19"/>
      <c r="K37" s="19"/>
      <c r="L37" s="19"/>
      <c r="M37" s="19"/>
    </row>
    <row r="38" spans="1:18" ht="5.25" customHeight="1" x14ac:dyDescent="0.25">
      <c r="A38" s="19"/>
      <c r="B38" s="19"/>
      <c r="C38" s="19"/>
      <c r="D38" s="19"/>
      <c r="E38" s="19"/>
      <c r="F38" s="19"/>
      <c r="G38" s="19"/>
      <c r="H38" s="19"/>
      <c r="I38" s="19"/>
      <c r="J38" s="19"/>
      <c r="K38" s="19"/>
      <c r="L38" s="19"/>
      <c r="M38" s="19"/>
    </row>
    <row r="39" spans="1:18" ht="15" customHeight="1" x14ac:dyDescent="0.25">
      <c r="A39" s="19"/>
      <c r="B39" s="19"/>
      <c r="C39" s="19"/>
      <c r="D39" s="19"/>
      <c r="E39" s="19"/>
      <c r="F39" s="19"/>
      <c r="G39" s="19"/>
      <c r="H39" s="19"/>
      <c r="I39" s="19"/>
      <c r="J39" s="19"/>
      <c r="K39" s="19"/>
      <c r="L39" s="19"/>
      <c r="M39" s="19"/>
    </row>
    <row r="40" spans="1:18" ht="27.75" customHeight="1" x14ac:dyDescent="0.25">
      <c r="A40" s="19"/>
      <c r="B40" s="19"/>
      <c r="C40" s="19"/>
      <c r="D40" s="19"/>
      <c r="E40" s="19"/>
      <c r="F40" s="19"/>
      <c r="G40" s="19"/>
      <c r="H40" s="19"/>
      <c r="I40" s="19"/>
      <c r="J40" s="19"/>
      <c r="K40" s="19"/>
      <c r="L40" s="19"/>
      <c r="M40" s="19"/>
      <c r="Q40" s="4"/>
    </row>
    <row r="41" spans="1:18" ht="15.75" x14ac:dyDescent="0.25">
      <c r="A41" s="18"/>
      <c r="B41" s="18"/>
      <c r="C41" s="18"/>
      <c r="D41" s="18"/>
      <c r="E41" s="18"/>
      <c r="F41" s="18"/>
      <c r="G41" s="18"/>
      <c r="H41" s="18"/>
      <c r="I41" s="18"/>
      <c r="J41" s="18"/>
      <c r="K41" s="18"/>
      <c r="L41" s="18"/>
      <c r="M41" s="18"/>
    </row>
    <row r="44" spans="1:18" ht="32.25" customHeight="1" x14ac:dyDescent="0.25">
      <c r="A44" s="6"/>
      <c r="B44" s="6"/>
    </row>
    <row r="45" spans="1:18" x14ac:dyDescent="0.25">
      <c r="A45" s="17"/>
      <c r="B45" s="16"/>
      <c r="C45" s="11"/>
    </row>
    <row r="46" spans="1:18" ht="28.5" customHeight="1" x14ac:dyDescent="0.25">
      <c r="A46" s="17"/>
      <c r="B46" s="16"/>
      <c r="C46" s="11"/>
    </row>
    <row r="47" spans="1:18" x14ac:dyDescent="0.25">
      <c r="A47" s="12"/>
      <c r="B47" s="10"/>
      <c r="C47" s="9"/>
      <c r="M47" s="8"/>
      <c r="N47" s="4"/>
    </row>
    <row r="48" spans="1:18" x14ac:dyDescent="0.25">
      <c r="A48" s="15"/>
      <c r="B48" s="14"/>
      <c r="C48" s="13"/>
      <c r="E48"/>
    </row>
    <row r="49" spans="1:13" ht="47.25" customHeight="1" x14ac:dyDescent="0.25">
      <c r="A49" s="12"/>
      <c r="B49" s="10"/>
      <c r="C49" s="11"/>
      <c r="M49" s="2"/>
    </row>
    <row r="50" spans="1:13" x14ac:dyDescent="0.25">
      <c r="A50" s="8"/>
      <c r="B50" s="10"/>
      <c r="C50" s="9"/>
    </row>
    <row r="53" spans="1:13" x14ac:dyDescent="0.25">
      <c r="A53" s="9"/>
      <c r="C53" s="8"/>
    </row>
    <row r="54" spans="1:13" x14ac:dyDescent="0.25">
      <c r="B54" s="2"/>
      <c r="C54" s="7"/>
    </row>
    <row r="55" spans="1:13" x14ac:dyDescent="0.25">
      <c r="B55" s="4"/>
    </row>
    <row r="56" spans="1:13" x14ac:dyDescent="0.25">
      <c r="B56" s="4"/>
      <c r="C56" s="4"/>
    </row>
    <row r="57" spans="1:13" ht="15" customHeight="1" x14ac:dyDescent="0.25">
      <c r="A57" s="6"/>
      <c r="B57" s="5"/>
      <c r="C57" s="4"/>
    </row>
    <row r="58" spans="1:13" x14ac:dyDescent="0.25">
      <c r="B58" s="4"/>
      <c r="C58" s="4"/>
    </row>
    <row r="59" spans="1:13" x14ac:dyDescent="0.25">
      <c r="B59" s="4"/>
    </row>
    <row r="60" spans="1:13" x14ac:dyDescent="0.25">
      <c r="A60" s="4"/>
      <c r="B60" s="4"/>
      <c r="C60" s="4"/>
      <c r="E60" s="3"/>
    </row>
    <row r="61" spans="1:13" x14ac:dyDescent="0.25">
      <c r="A61" s="4"/>
      <c r="B61" s="4"/>
      <c r="C61" s="4"/>
      <c r="E61" s="3"/>
    </row>
    <row r="62" spans="1:13" x14ac:dyDescent="0.25">
      <c r="A62" s="4"/>
      <c r="B62" s="4"/>
      <c r="C62" s="4"/>
      <c r="E62" s="3"/>
    </row>
    <row r="66" spans="18:18" x14ac:dyDescent="0.25">
      <c r="R66" s="2"/>
    </row>
  </sheetData>
  <mergeCells count="11">
    <mergeCell ref="C28:J28"/>
    <mergeCell ref="A1:K2"/>
    <mergeCell ref="A3:B3"/>
    <mergeCell ref="A4:B4"/>
    <mergeCell ref="A6:B6"/>
    <mergeCell ref="B16:J16"/>
    <mergeCell ref="B29:J29"/>
    <mergeCell ref="B30:J30"/>
    <mergeCell ref="A31:K31"/>
    <mergeCell ref="A32:K33"/>
    <mergeCell ref="A34:K34"/>
  </mergeCells>
  <pageMargins left="0.7" right="0.7" top="0.75" bottom="0.75" header="0.3" footer="0.3"/>
  <pageSetup scale="32" orientation="portrait" horizontalDpi="1200" verticalDpi="1200" r:id="rId1"/>
  <ignoredErrors>
    <ignoredError sqref="K21"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47EED-0A6A-49DD-A5DC-BFA0F74D2C4A}">
  <sheetPr>
    <tabColor theme="7"/>
    <pageSetUpPr fitToPage="1"/>
  </sheetPr>
  <dimension ref="A1:X68"/>
  <sheetViews>
    <sheetView tabSelected="1" zoomScaleNormal="100" workbookViewId="0">
      <selection activeCell="N14" sqref="N14"/>
    </sheetView>
  </sheetViews>
  <sheetFormatPr defaultRowHeight="15" x14ac:dyDescent="0.25"/>
  <cols>
    <col min="1" max="1" width="12.28515625" bestFit="1" customWidth="1"/>
    <col min="2" max="2" width="12.85546875" customWidth="1"/>
    <col min="3" max="3" width="18.42578125" bestFit="1" customWidth="1"/>
    <col min="4" max="4" width="2.7109375" customWidth="1"/>
    <col min="5" max="5" width="9.140625" style="1" customWidth="1"/>
    <col min="6" max="6" width="2.7109375" customWidth="1"/>
    <col min="7" max="7" width="9" customWidth="1"/>
    <col min="8" max="8" width="2.7109375" customWidth="1"/>
    <col min="9" max="9" width="9.140625" customWidth="1"/>
    <col min="10" max="10" width="2.7109375" customWidth="1"/>
    <col min="11" max="11" width="15.85546875" customWidth="1"/>
    <col min="12" max="12" width="8.28515625" customWidth="1"/>
    <col min="13" max="13" width="10.5703125" bestFit="1" customWidth="1"/>
    <col min="17" max="17" width="9.85546875" bestFit="1" customWidth="1"/>
    <col min="20" max="20" width="21.140625" bestFit="1" customWidth="1"/>
    <col min="21" max="21" width="15.28515625" bestFit="1" customWidth="1"/>
    <col min="22" max="22" width="13.5703125" customWidth="1"/>
  </cols>
  <sheetData>
    <row r="1" spans="1:13" ht="15" customHeight="1" x14ac:dyDescent="0.25">
      <c r="A1" s="77" t="s">
        <v>53</v>
      </c>
      <c r="B1" s="77"/>
      <c r="C1" s="77"/>
      <c r="D1" s="77"/>
      <c r="E1" s="77"/>
      <c r="F1" s="77"/>
      <c r="G1" s="77"/>
      <c r="H1" s="77"/>
      <c r="I1" s="77"/>
      <c r="J1" s="77"/>
      <c r="K1" s="77"/>
      <c r="L1" s="64"/>
    </row>
    <row r="2" spans="1:13" ht="15" customHeight="1" x14ac:dyDescent="0.25">
      <c r="A2" s="78"/>
      <c r="B2" s="78"/>
      <c r="C2" s="78"/>
      <c r="D2" s="78"/>
      <c r="E2" s="78"/>
      <c r="F2" s="78"/>
      <c r="G2" s="78"/>
      <c r="H2" s="78"/>
      <c r="I2" s="78"/>
      <c r="J2" s="78"/>
      <c r="K2" s="78"/>
      <c r="L2" s="64"/>
    </row>
    <row r="3" spans="1:13" ht="15.75" x14ac:dyDescent="0.25">
      <c r="A3" s="79" t="s">
        <v>43</v>
      </c>
      <c r="B3" s="79"/>
      <c r="C3" s="61" t="s">
        <v>42</v>
      </c>
      <c r="D3" s="61"/>
      <c r="E3" s="63" t="s">
        <v>41</v>
      </c>
      <c r="F3" s="62"/>
      <c r="G3" s="61" t="s">
        <v>40</v>
      </c>
      <c r="H3" s="62"/>
      <c r="I3" s="61" t="s">
        <v>39</v>
      </c>
      <c r="J3" s="26"/>
      <c r="K3" s="61" t="s">
        <v>38</v>
      </c>
    </row>
    <row r="4" spans="1:13" ht="15.75" x14ac:dyDescent="0.25">
      <c r="A4" s="80" t="s">
        <v>37</v>
      </c>
      <c r="B4" s="84"/>
      <c r="C4" s="47"/>
      <c r="D4" s="47"/>
      <c r="E4" s="32"/>
      <c r="F4" s="46"/>
      <c r="G4" s="47"/>
      <c r="H4" s="46"/>
      <c r="I4" s="47"/>
      <c r="J4" s="30"/>
      <c r="K4" s="47"/>
    </row>
    <row r="5" spans="1:13" ht="15.75" x14ac:dyDescent="0.25">
      <c r="A5" s="34" t="s">
        <v>36</v>
      </c>
      <c r="B5" s="55"/>
      <c r="C5" s="28" t="s">
        <v>35</v>
      </c>
      <c r="D5" s="54"/>
      <c r="E5" s="53" t="s">
        <v>34</v>
      </c>
      <c r="F5" s="51"/>
      <c r="G5" s="65">
        <v>5</v>
      </c>
      <c r="H5" s="46"/>
      <c r="I5" s="29">
        <v>200</v>
      </c>
      <c r="J5" s="30"/>
      <c r="K5" s="44">
        <f>G5*I5</f>
        <v>1000</v>
      </c>
      <c r="L5" s="66"/>
      <c r="M5" s="66"/>
    </row>
    <row r="6" spans="1:13" ht="15.75" x14ac:dyDescent="0.25">
      <c r="A6" s="85" t="s">
        <v>33</v>
      </c>
      <c r="B6" s="81"/>
      <c r="C6" s="30"/>
      <c r="D6" s="30"/>
      <c r="E6" s="31"/>
      <c r="F6" s="47"/>
      <c r="G6" s="57"/>
      <c r="H6" s="57"/>
      <c r="I6" s="59"/>
      <c r="J6" s="58"/>
      <c r="K6" s="59"/>
      <c r="L6" s="66"/>
      <c r="M6" s="66"/>
    </row>
    <row r="7" spans="1:13" ht="15.75" x14ac:dyDescent="0.25">
      <c r="A7" s="34" t="s">
        <v>32</v>
      </c>
      <c r="B7" s="30"/>
      <c r="C7" s="30" t="s">
        <v>52</v>
      </c>
      <c r="D7" s="30"/>
      <c r="E7" s="31" t="s">
        <v>26</v>
      </c>
      <c r="F7" s="30"/>
      <c r="G7" s="33">
        <v>50</v>
      </c>
      <c r="H7" s="31"/>
      <c r="I7" s="39">
        <v>4</v>
      </c>
      <c r="J7" s="31"/>
      <c r="K7" s="39">
        <f>I7*G7</f>
        <v>200</v>
      </c>
      <c r="L7" s="67"/>
      <c r="M7" s="66"/>
    </row>
    <row r="8" spans="1:13" ht="15.75" x14ac:dyDescent="0.25">
      <c r="A8" s="34" t="s">
        <v>30</v>
      </c>
      <c r="B8" s="20"/>
      <c r="C8" s="30" t="s">
        <v>29</v>
      </c>
      <c r="D8" s="30"/>
      <c r="E8" s="31" t="s">
        <v>26</v>
      </c>
      <c r="F8" s="30"/>
      <c r="G8" s="33">
        <v>140</v>
      </c>
      <c r="H8" s="31"/>
      <c r="I8" s="39">
        <v>0.73</v>
      </c>
      <c r="J8" s="31"/>
      <c r="K8" s="39">
        <f>I8*G8</f>
        <v>102.2</v>
      </c>
      <c r="L8" s="67"/>
      <c r="M8" s="66"/>
    </row>
    <row r="9" spans="1:13" ht="15.75" x14ac:dyDescent="0.25">
      <c r="A9" s="20"/>
      <c r="B9" s="30"/>
      <c r="C9" s="30" t="s">
        <v>28</v>
      </c>
      <c r="D9" s="30"/>
      <c r="E9" s="31" t="s">
        <v>26</v>
      </c>
      <c r="F9" s="30"/>
      <c r="G9" s="33">
        <v>60</v>
      </c>
      <c r="H9" s="31"/>
      <c r="I9" s="39">
        <v>0.91</v>
      </c>
      <c r="J9" s="31"/>
      <c r="K9" s="39">
        <f>G9*I9</f>
        <v>54.6</v>
      </c>
      <c r="L9" s="67"/>
      <c r="M9" s="66"/>
    </row>
    <row r="10" spans="1:13" ht="15.75" x14ac:dyDescent="0.25">
      <c r="A10" s="30"/>
      <c r="B10" s="30"/>
      <c r="C10" s="30" t="s">
        <v>27</v>
      </c>
      <c r="D10" s="30"/>
      <c r="E10" s="31" t="s">
        <v>26</v>
      </c>
      <c r="F10" s="30"/>
      <c r="G10" s="37">
        <v>120</v>
      </c>
      <c r="H10" s="31"/>
      <c r="I10" s="39">
        <v>0.72499999999999998</v>
      </c>
      <c r="J10" s="31"/>
      <c r="K10" s="39">
        <f>G10*I10</f>
        <v>87</v>
      </c>
      <c r="L10" s="67"/>
      <c r="M10" s="66"/>
    </row>
    <row r="11" spans="1:13" ht="15.75" x14ac:dyDescent="0.25">
      <c r="A11" s="34"/>
      <c r="B11" s="30"/>
      <c r="C11" s="30" t="s">
        <v>25</v>
      </c>
      <c r="D11" s="30"/>
      <c r="E11" s="31" t="s">
        <v>24</v>
      </c>
      <c r="F11" s="30"/>
      <c r="G11" s="45">
        <v>1</v>
      </c>
      <c r="H11" s="31"/>
      <c r="I11" s="39">
        <v>34.75</v>
      </c>
      <c r="J11" s="31"/>
      <c r="K11" s="44">
        <f>G11*I11</f>
        <v>34.75</v>
      </c>
      <c r="L11" s="67"/>
      <c r="M11" s="66"/>
    </row>
    <row r="12" spans="1:13" ht="15.75" x14ac:dyDescent="0.25">
      <c r="A12" s="34" t="s">
        <v>23</v>
      </c>
      <c r="B12" s="30"/>
      <c r="C12" s="30"/>
      <c r="D12" s="30"/>
      <c r="E12" s="31"/>
      <c r="F12" s="30"/>
      <c r="G12" s="31"/>
      <c r="H12" s="31"/>
      <c r="I12" s="31"/>
      <c r="J12" s="31"/>
      <c r="K12" s="31"/>
      <c r="L12" s="67"/>
      <c r="M12" s="66"/>
    </row>
    <row r="13" spans="1:13" ht="15.75" x14ac:dyDescent="0.25">
      <c r="A13" s="34" t="s">
        <v>51</v>
      </c>
      <c r="B13" s="30"/>
      <c r="C13" s="30" t="s">
        <v>50</v>
      </c>
      <c r="D13" s="30"/>
      <c r="E13" s="31" t="s">
        <v>19</v>
      </c>
      <c r="F13" s="30"/>
      <c r="G13" s="33">
        <v>4</v>
      </c>
      <c r="H13" s="31"/>
      <c r="I13" s="39">
        <v>4.72</v>
      </c>
      <c r="J13" s="31"/>
      <c r="K13" s="39">
        <f>G13*I13</f>
        <v>18.88</v>
      </c>
      <c r="L13" s="67"/>
      <c r="M13" s="66"/>
    </row>
    <row r="14" spans="1:13" ht="15.75" x14ac:dyDescent="0.25">
      <c r="A14" s="30"/>
      <c r="B14" s="30"/>
      <c r="C14" s="30" t="s">
        <v>20</v>
      </c>
      <c r="D14" s="30"/>
      <c r="E14" s="31" t="s">
        <v>19</v>
      </c>
      <c r="F14" s="30"/>
      <c r="G14" s="33">
        <v>0.5</v>
      </c>
      <c r="H14" s="31"/>
      <c r="I14" s="39">
        <v>2.69</v>
      </c>
      <c r="J14" s="31"/>
      <c r="K14" s="39">
        <f>G14*I14</f>
        <v>1.345</v>
      </c>
      <c r="L14" s="67"/>
      <c r="M14" s="66"/>
    </row>
    <row r="15" spans="1:13" ht="15.75" x14ac:dyDescent="0.25">
      <c r="A15" s="34" t="s">
        <v>18</v>
      </c>
      <c r="B15" s="30"/>
      <c r="C15" s="30"/>
      <c r="D15" s="30"/>
      <c r="E15" s="31" t="s">
        <v>5</v>
      </c>
      <c r="F15" s="30"/>
      <c r="G15" s="36">
        <f>SUM(K7:K14)</f>
        <v>498.77500000000003</v>
      </c>
      <c r="H15" s="31"/>
      <c r="I15" s="35">
        <v>0.08</v>
      </c>
      <c r="J15" s="31"/>
      <c r="K15" s="29">
        <f>(G15*I15)/2</f>
        <v>19.951000000000001</v>
      </c>
      <c r="L15" s="67"/>
      <c r="M15" s="66"/>
    </row>
    <row r="16" spans="1:13" ht="15.75" x14ac:dyDescent="0.25">
      <c r="A16" s="30"/>
      <c r="B16" s="76" t="s">
        <v>17</v>
      </c>
      <c r="C16" s="76"/>
      <c r="D16" s="76"/>
      <c r="E16" s="76"/>
      <c r="F16" s="76"/>
      <c r="G16" s="76"/>
      <c r="H16" s="76"/>
      <c r="I16" s="76"/>
      <c r="J16" s="76"/>
      <c r="K16" s="39">
        <f>SUM(K7:K15)</f>
        <v>518.726</v>
      </c>
      <c r="L16" s="67"/>
      <c r="M16" s="66"/>
    </row>
    <row r="17" spans="1:24" ht="15.75" x14ac:dyDescent="0.25">
      <c r="A17" s="43" t="s">
        <v>49</v>
      </c>
      <c r="B17" s="42"/>
      <c r="C17" s="30"/>
      <c r="D17" s="30"/>
      <c r="E17" s="31"/>
      <c r="F17" s="30"/>
      <c r="G17" s="36"/>
      <c r="H17" s="31"/>
      <c r="I17" s="41"/>
      <c r="J17" s="31"/>
      <c r="K17" s="41"/>
      <c r="L17" s="66"/>
      <c r="M17" s="66"/>
    </row>
    <row r="18" spans="1:24" ht="15.75" x14ac:dyDescent="0.25">
      <c r="A18" s="34" t="s">
        <v>15</v>
      </c>
      <c r="B18" s="30"/>
      <c r="C18" s="30"/>
      <c r="D18" s="30"/>
      <c r="E18" s="31" t="s">
        <v>5</v>
      </c>
      <c r="F18" s="30"/>
      <c r="G18" s="33">
        <v>1</v>
      </c>
      <c r="H18" s="31"/>
      <c r="I18" s="39">
        <v>15</v>
      </c>
      <c r="J18" s="31"/>
      <c r="K18" s="39">
        <f>I18*G18</f>
        <v>15</v>
      </c>
      <c r="L18" s="67"/>
      <c r="M18" s="66"/>
    </row>
    <row r="19" spans="1:24" ht="15.75" x14ac:dyDescent="0.25">
      <c r="A19" s="34" t="s">
        <v>48</v>
      </c>
      <c r="B19" s="30"/>
      <c r="C19" s="30"/>
      <c r="D19" s="30"/>
      <c r="E19" s="31" t="s">
        <v>5</v>
      </c>
      <c r="F19" s="30"/>
      <c r="G19" s="33">
        <v>2</v>
      </c>
      <c r="H19" s="31"/>
      <c r="I19" s="39">
        <v>20</v>
      </c>
      <c r="J19" s="31"/>
      <c r="K19" s="39">
        <f>I19*G19</f>
        <v>40</v>
      </c>
      <c r="L19" s="67"/>
      <c r="M19" s="66"/>
    </row>
    <row r="20" spans="1:24" ht="15.75" x14ac:dyDescent="0.25">
      <c r="A20" s="34" t="s">
        <v>47</v>
      </c>
      <c r="B20" s="30"/>
      <c r="C20" s="30"/>
      <c r="D20" s="30"/>
      <c r="E20" s="31" t="s">
        <v>5</v>
      </c>
      <c r="F20" s="30"/>
      <c r="G20" s="33">
        <v>1</v>
      </c>
      <c r="H20" s="31"/>
      <c r="I20" s="39">
        <v>20</v>
      </c>
      <c r="J20" s="31"/>
      <c r="K20" s="39">
        <f>I20*G20</f>
        <v>20</v>
      </c>
      <c r="L20" s="67"/>
      <c r="M20" s="66"/>
    </row>
    <row r="21" spans="1:24" ht="15.75" x14ac:dyDescent="0.25">
      <c r="A21" s="34" t="s">
        <v>46</v>
      </c>
      <c r="B21" s="30"/>
      <c r="C21" s="30"/>
      <c r="D21" s="30"/>
      <c r="E21" s="31" t="s">
        <v>5</v>
      </c>
      <c r="F21" s="30"/>
      <c r="G21" s="33">
        <v>1</v>
      </c>
      <c r="H21" s="31"/>
      <c r="I21" s="39">
        <v>21.32</v>
      </c>
      <c r="J21" s="31"/>
      <c r="K21" s="39">
        <f>I21*G21</f>
        <v>21.32</v>
      </c>
      <c r="L21" s="67"/>
      <c r="M21" s="66"/>
    </row>
    <row r="22" spans="1:24" ht="15.75" x14ac:dyDescent="0.25">
      <c r="A22" s="30" t="s">
        <v>13</v>
      </c>
      <c r="B22" s="30"/>
      <c r="C22" s="30"/>
      <c r="D22" s="30"/>
      <c r="E22" s="31" t="s">
        <v>5</v>
      </c>
      <c r="F22" s="30"/>
      <c r="G22" s="37">
        <v>1</v>
      </c>
      <c r="H22" s="31"/>
      <c r="I22" s="39">
        <v>8</v>
      </c>
      <c r="J22" s="31"/>
      <c r="K22" s="39">
        <f>I22*G22</f>
        <v>8</v>
      </c>
      <c r="L22" s="67"/>
      <c r="M22" s="66"/>
    </row>
    <row r="23" spans="1:24" ht="15.75" x14ac:dyDescent="0.25">
      <c r="A23" s="30" t="s">
        <v>12</v>
      </c>
      <c r="B23" s="30"/>
      <c r="C23" s="30"/>
      <c r="D23" s="30"/>
      <c r="E23" s="31" t="s">
        <v>5</v>
      </c>
      <c r="F23" s="30"/>
      <c r="G23" s="33">
        <v>1</v>
      </c>
      <c r="H23" s="31"/>
      <c r="I23" s="39">
        <v>8.9499999999999993</v>
      </c>
      <c r="J23" s="31"/>
      <c r="K23" s="39">
        <f>G23*I23</f>
        <v>8.9499999999999993</v>
      </c>
      <c r="L23" s="67"/>
      <c r="M23" s="66"/>
      <c r="W23" s="1"/>
      <c r="X23" s="38"/>
    </row>
    <row r="24" spans="1:24" ht="15.75" x14ac:dyDescent="0.25">
      <c r="A24" s="34" t="s">
        <v>11</v>
      </c>
      <c r="B24" s="30"/>
      <c r="C24" s="30"/>
      <c r="D24" s="30"/>
      <c r="E24" s="31" t="s">
        <v>5</v>
      </c>
      <c r="F24" s="30"/>
      <c r="G24" s="37">
        <v>1</v>
      </c>
      <c r="H24" s="31"/>
      <c r="I24" s="29">
        <v>20</v>
      </c>
      <c r="J24" s="31"/>
      <c r="K24" s="29">
        <f>I24*G24</f>
        <v>20</v>
      </c>
      <c r="L24" s="67"/>
      <c r="M24" s="66"/>
      <c r="W24" s="1"/>
      <c r="X24" s="1"/>
    </row>
    <row r="25" spans="1:24" ht="15.75" x14ac:dyDescent="0.25">
      <c r="A25" s="34" t="s">
        <v>10</v>
      </c>
      <c r="B25" s="30"/>
      <c r="C25" s="30"/>
      <c r="D25" s="30"/>
      <c r="E25" s="31" t="s">
        <v>5</v>
      </c>
      <c r="F25" s="30"/>
      <c r="G25" s="37">
        <v>1</v>
      </c>
      <c r="H25" s="31"/>
      <c r="I25" s="29">
        <v>10.5</v>
      </c>
      <c r="J25" s="31"/>
      <c r="K25" s="29">
        <f>I25*G25</f>
        <v>10.5</v>
      </c>
      <c r="L25" s="67"/>
      <c r="M25" s="66"/>
      <c r="W25" s="1"/>
      <c r="X25" s="1"/>
    </row>
    <row r="26" spans="1:24" ht="15.75" x14ac:dyDescent="0.25">
      <c r="A26" s="34" t="s">
        <v>9</v>
      </c>
      <c r="B26" s="30"/>
      <c r="C26" s="30"/>
      <c r="D26" s="30"/>
      <c r="E26" s="31" t="s">
        <v>5</v>
      </c>
      <c r="F26" s="30"/>
      <c r="G26" s="37">
        <v>1</v>
      </c>
      <c r="H26" s="31"/>
      <c r="I26" s="29">
        <v>9</v>
      </c>
      <c r="J26" s="31"/>
      <c r="K26" s="29">
        <f>I26*G26</f>
        <v>9</v>
      </c>
      <c r="L26" s="67"/>
      <c r="M26" s="66"/>
      <c r="W26" s="1"/>
      <c r="X26" s="1"/>
    </row>
    <row r="27" spans="1:24" ht="15.75" x14ac:dyDescent="0.25">
      <c r="A27" s="34" t="s">
        <v>8</v>
      </c>
      <c r="B27" s="30"/>
      <c r="C27" s="30"/>
      <c r="D27" s="30"/>
      <c r="E27" s="31" t="s">
        <v>5</v>
      </c>
      <c r="F27" s="30"/>
      <c r="G27" s="37">
        <v>1</v>
      </c>
      <c r="H27" s="31"/>
      <c r="I27" s="29">
        <v>200</v>
      </c>
      <c r="J27" s="31"/>
      <c r="K27" s="29">
        <f>I27*G27</f>
        <v>200</v>
      </c>
      <c r="L27" s="67"/>
      <c r="M27" s="66"/>
      <c r="O27" s="2"/>
      <c r="P27" s="2"/>
    </row>
    <row r="28" spans="1:24" ht="15.75" x14ac:dyDescent="0.25">
      <c r="A28" s="34" t="s">
        <v>7</v>
      </c>
      <c r="B28" s="30"/>
      <c r="C28" s="30"/>
      <c r="D28" s="30"/>
      <c r="E28" s="31" t="s">
        <v>5</v>
      </c>
      <c r="F28" s="30"/>
      <c r="G28" s="36">
        <f>SUM(K18:K23)</f>
        <v>113.27</v>
      </c>
      <c r="H28" s="31"/>
      <c r="I28" s="35">
        <v>0.08</v>
      </c>
      <c r="J28" s="31"/>
      <c r="K28" s="29">
        <f>(G28*I28)/2</f>
        <v>4.5308000000000002</v>
      </c>
      <c r="L28" s="67"/>
      <c r="M28" s="66"/>
      <c r="O28" s="2"/>
      <c r="P28" s="2"/>
      <c r="V28" s="4"/>
    </row>
    <row r="29" spans="1:24" ht="15.75" x14ac:dyDescent="0.25">
      <c r="A29" s="34" t="s">
        <v>6</v>
      </c>
      <c r="B29" s="30"/>
      <c r="C29" s="30"/>
      <c r="D29" s="30"/>
      <c r="E29" s="31" t="s">
        <v>5</v>
      </c>
      <c r="F29" s="32"/>
      <c r="G29" s="33">
        <v>1</v>
      </c>
      <c r="H29" s="32"/>
      <c r="I29" s="29">
        <v>150</v>
      </c>
      <c r="J29" s="31"/>
      <c r="K29" s="29">
        <f>G29*I29</f>
        <v>150</v>
      </c>
      <c r="L29" s="67"/>
      <c r="M29" s="66"/>
    </row>
    <row r="30" spans="1:24" ht="15.75" x14ac:dyDescent="0.25">
      <c r="A30" s="30"/>
      <c r="B30" s="30"/>
      <c r="C30" s="76" t="s">
        <v>4</v>
      </c>
      <c r="D30" s="76"/>
      <c r="E30" s="76"/>
      <c r="F30" s="76"/>
      <c r="G30" s="76"/>
      <c r="H30" s="76"/>
      <c r="I30" s="76"/>
      <c r="J30" s="76"/>
      <c r="K30" s="29">
        <f>SUM(K20:K29)</f>
        <v>452.30079999999998</v>
      </c>
      <c r="L30" s="66"/>
      <c r="M30" s="66"/>
    </row>
    <row r="31" spans="1:24" ht="15" customHeight="1" x14ac:dyDescent="0.25">
      <c r="A31" s="28"/>
      <c r="B31" s="70" t="s">
        <v>3</v>
      </c>
      <c r="C31" s="70"/>
      <c r="D31" s="70"/>
      <c r="E31" s="70"/>
      <c r="F31" s="70"/>
      <c r="G31" s="70"/>
      <c r="H31" s="70"/>
      <c r="I31" s="70"/>
      <c r="J31" s="70"/>
      <c r="K31" s="27">
        <f>K30+K16</f>
        <v>971.02679999999998</v>
      </c>
      <c r="L31" s="66"/>
      <c r="M31" s="66"/>
      <c r="R31" s="24"/>
      <c r="S31" s="24"/>
      <c r="T31" s="24"/>
      <c r="U31" s="24"/>
      <c r="V31" s="24"/>
    </row>
    <row r="32" spans="1:24" ht="15.75" x14ac:dyDescent="0.25">
      <c r="A32" s="26"/>
      <c r="B32" s="71" t="s">
        <v>2</v>
      </c>
      <c r="C32" s="71"/>
      <c r="D32" s="71"/>
      <c r="E32" s="71"/>
      <c r="F32" s="71"/>
      <c r="G32" s="71"/>
      <c r="H32" s="71"/>
      <c r="I32" s="71"/>
      <c r="J32" s="71"/>
      <c r="K32" s="25">
        <f>K5-K31</f>
        <v>28.97320000000002</v>
      </c>
      <c r="L32" s="66"/>
      <c r="M32" s="66"/>
      <c r="R32" s="24"/>
      <c r="S32" s="24"/>
      <c r="T32" s="24"/>
      <c r="U32" s="24"/>
      <c r="V32" s="24"/>
    </row>
    <row r="33" spans="1:22" ht="35.25" customHeight="1" x14ac:dyDescent="0.25">
      <c r="A33" s="72" t="s">
        <v>54</v>
      </c>
      <c r="B33" s="72"/>
      <c r="C33" s="72"/>
      <c r="D33" s="72"/>
      <c r="E33" s="72"/>
      <c r="F33" s="72"/>
      <c r="G33" s="72"/>
      <c r="H33" s="72"/>
      <c r="I33" s="72"/>
      <c r="J33" s="72"/>
      <c r="K33" s="72"/>
      <c r="L33" s="67"/>
      <c r="M33" s="66"/>
      <c r="R33" s="22"/>
      <c r="S33" s="22"/>
      <c r="T33" s="22"/>
      <c r="U33" s="22"/>
      <c r="V33" s="22"/>
    </row>
    <row r="34" spans="1:22" ht="15" customHeight="1" x14ac:dyDescent="0.25">
      <c r="A34" s="73" t="s">
        <v>1</v>
      </c>
      <c r="B34" s="73"/>
      <c r="C34" s="73"/>
      <c r="D34" s="73"/>
      <c r="E34" s="73"/>
      <c r="F34" s="73"/>
      <c r="G34" s="73"/>
      <c r="H34" s="73"/>
      <c r="I34" s="73"/>
      <c r="J34" s="73"/>
      <c r="K34" s="73"/>
      <c r="L34" s="66"/>
      <c r="M34" s="66"/>
    </row>
    <row r="35" spans="1:22" ht="15" customHeight="1" x14ac:dyDescent="0.25">
      <c r="A35" s="74"/>
      <c r="B35" s="74"/>
      <c r="C35" s="74"/>
      <c r="D35" s="74"/>
      <c r="E35" s="74"/>
      <c r="F35" s="74"/>
      <c r="G35" s="74"/>
      <c r="H35" s="74"/>
      <c r="I35" s="74"/>
      <c r="J35" s="74"/>
      <c r="K35" s="74"/>
      <c r="L35" s="66"/>
      <c r="M35" s="66"/>
    </row>
    <row r="36" spans="1:22" ht="15.75" x14ac:dyDescent="0.25">
      <c r="A36" s="75" t="s">
        <v>45</v>
      </c>
      <c r="B36" s="75"/>
      <c r="C36" s="75"/>
      <c r="D36" s="75"/>
      <c r="E36" s="75"/>
      <c r="F36" s="75"/>
      <c r="G36" s="75"/>
      <c r="H36" s="75"/>
      <c r="I36" s="75"/>
      <c r="J36" s="75"/>
      <c r="K36" s="75"/>
      <c r="L36" s="66"/>
      <c r="M36" s="66"/>
    </row>
    <row r="37" spans="1:22" x14ac:dyDescent="0.25">
      <c r="L37" s="66"/>
      <c r="M37" s="66"/>
      <c r="R37" s="1"/>
    </row>
    <row r="38" spans="1:22" x14ac:dyDescent="0.25">
      <c r="L38" s="66"/>
      <c r="M38" s="66"/>
      <c r="R38" s="1"/>
    </row>
    <row r="39" spans="1:22" ht="35.25" customHeight="1" x14ac:dyDescent="0.25">
      <c r="A39" s="82"/>
      <c r="B39" s="82"/>
      <c r="C39" s="82"/>
      <c r="D39" s="82"/>
      <c r="E39" s="82"/>
      <c r="F39" s="82"/>
      <c r="G39" s="82"/>
      <c r="H39" s="82"/>
      <c r="I39" s="82"/>
      <c r="J39" s="82"/>
      <c r="K39" s="82"/>
      <c r="L39" s="68"/>
      <c r="M39" s="68"/>
    </row>
    <row r="40" spans="1:22" ht="5.25" customHeight="1" x14ac:dyDescent="0.25">
      <c r="A40" s="82"/>
      <c r="B40" s="82"/>
      <c r="C40" s="82"/>
      <c r="D40" s="82"/>
      <c r="E40" s="82"/>
      <c r="F40" s="82"/>
      <c r="G40" s="82"/>
      <c r="H40" s="82"/>
      <c r="I40" s="82"/>
      <c r="J40" s="82"/>
      <c r="K40" s="82"/>
      <c r="L40" s="68"/>
      <c r="M40" s="68"/>
    </row>
    <row r="41" spans="1:22" ht="15" customHeight="1" x14ac:dyDescent="0.25">
      <c r="A41" s="82"/>
      <c r="B41" s="82"/>
      <c r="C41" s="82"/>
      <c r="D41" s="82"/>
      <c r="E41" s="82"/>
      <c r="F41" s="82"/>
      <c r="G41" s="82"/>
      <c r="H41" s="82"/>
      <c r="I41" s="82"/>
      <c r="J41" s="82"/>
      <c r="K41" s="82"/>
      <c r="L41" s="68"/>
      <c r="M41" s="68"/>
    </row>
    <row r="42" spans="1:22" ht="33.75" customHeight="1" x14ac:dyDescent="0.25">
      <c r="A42" s="82"/>
      <c r="B42" s="82"/>
      <c r="C42" s="82"/>
      <c r="D42" s="82"/>
      <c r="E42" s="82"/>
      <c r="F42" s="82"/>
      <c r="G42" s="82"/>
      <c r="H42" s="82"/>
      <c r="I42" s="82"/>
      <c r="J42" s="82"/>
      <c r="K42" s="82"/>
      <c r="L42" s="68"/>
      <c r="M42" s="68"/>
      <c r="Q42" s="4"/>
    </row>
    <row r="43" spans="1:22" ht="15.75" x14ac:dyDescent="0.25">
      <c r="A43" s="83"/>
      <c r="B43" s="83"/>
      <c r="C43" s="83"/>
      <c r="D43" s="83"/>
      <c r="E43" s="83"/>
      <c r="F43" s="83"/>
      <c r="G43" s="83"/>
      <c r="H43" s="83"/>
      <c r="I43" s="83"/>
      <c r="J43" s="83"/>
      <c r="K43" s="83"/>
      <c r="L43" s="69"/>
      <c r="M43" s="69"/>
    </row>
    <row r="44" spans="1:22" x14ac:dyDescent="0.25">
      <c r="L44" s="66"/>
      <c r="M44" s="66"/>
    </row>
    <row r="45" spans="1:22" x14ac:dyDescent="0.25">
      <c r="L45" s="66"/>
      <c r="M45" s="66"/>
    </row>
    <row r="46" spans="1:22" ht="32.25" customHeight="1" x14ac:dyDescent="0.25">
      <c r="A46" s="6"/>
      <c r="B46" s="6"/>
      <c r="L46" s="66"/>
      <c r="M46" s="66"/>
    </row>
    <row r="47" spans="1:22" x14ac:dyDescent="0.25">
      <c r="A47" s="17"/>
      <c r="B47" s="16"/>
      <c r="C47" s="11"/>
      <c r="L47" s="66"/>
      <c r="M47" s="66"/>
    </row>
    <row r="48" spans="1:22" ht="28.5" customHeight="1" x14ac:dyDescent="0.25">
      <c r="A48" s="17"/>
      <c r="B48" s="16"/>
      <c r="C48" s="11"/>
      <c r="L48" s="66"/>
      <c r="M48" s="66"/>
    </row>
    <row r="49" spans="1:14" x14ac:dyDescent="0.25">
      <c r="A49" s="12"/>
      <c r="B49" s="10"/>
      <c r="C49" s="9"/>
      <c r="M49" s="8"/>
      <c r="N49" s="4"/>
    </row>
    <row r="50" spans="1:14" x14ac:dyDescent="0.25">
      <c r="A50" s="15"/>
      <c r="B50" s="14"/>
      <c r="C50" s="13"/>
      <c r="E50"/>
    </row>
    <row r="51" spans="1:14" ht="47.25" customHeight="1" x14ac:dyDescent="0.25">
      <c r="A51" s="12"/>
      <c r="B51" s="10"/>
      <c r="C51" s="11"/>
      <c r="M51" s="2"/>
    </row>
    <row r="52" spans="1:14" x14ac:dyDescent="0.25">
      <c r="A52" s="8"/>
      <c r="B52" s="10"/>
      <c r="C52" s="9"/>
    </row>
    <row r="55" spans="1:14" x14ac:dyDescent="0.25">
      <c r="A55" s="9"/>
      <c r="C55" s="8"/>
    </row>
    <row r="56" spans="1:14" x14ac:dyDescent="0.25">
      <c r="B56" s="2"/>
      <c r="C56" s="7"/>
    </row>
    <row r="57" spans="1:14" x14ac:dyDescent="0.25">
      <c r="B57" s="4"/>
    </row>
    <row r="58" spans="1:14" x14ac:dyDescent="0.25">
      <c r="B58" s="4"/>
      <c r="C58" s="4"/>
    </row>
    <row r="59" spans="1:14" ht="15" customHeight="1" x14ac:dyDescent="0.25">
      <c r="A59" s="6"/>
      <c r="B59" s="5"/>
      <c r="C59" s="4"/>
    </row>
    <row r="60" spans="1:14" x14ac:dyDescent="0.25">
      <c r="B60" s="4"/>
      <c r="C60" s="4"/>
    </row>
    <row r="61" spans="1:14" x14ac:dyDescent="0.25">
      <c r="B61" s="4"/>
    </row>
    <row r="62" spans="1:14" x14ac:dyDescent="0.25">
      <c r="A62" s="4"/>
      <c r="B62" s="4"/>
      <c r="C62" s="4"/>
      <c r="E62" s="3"/>
    </row>
    <row r="63" spans="1:14" x14ac:dyDescent="0.25">
      <c r="A63" s="4"/>
      <c r="B63" s="4"/>
      <c r="C63" s="4"/>
      <c r="E63" s="3"/>
    </row>
    <row r="64" spans="1:14" x14ac:dyDescent="0.25">
      <c r="A64" s="4"/>
      <c r="B64" s="4"/>
      <c r="C64" s="4"/>
      <c r="E64" s="3"/>
    </row>
    <row r="68" spans="18:18" x14ac:dyDescent="0.25">
      <c r="R68" s="2"/>
    </row>
  </sheetData>
  <mergeCells count="15">
    <mergeCell ref="C30:J30"/>
    <mergeCell ref="A1:K2"/>
    <mergeCell ref="A3:B3"/>
    <mergeCell ref="A4:B4"/>
    <mergeCell ref="A6:B6"/>
    <mergeCell ref="B16:J16"/>
    <mergeCell ref="A40:K41"/>
    <mergeCell ref="A42:K42"/>
    <mergeCell ref="A43:K43"/>
    <mergeCell ref="B31:J31"/>
    <mergeCell ref="B32:J32"/>
    <mergeCell ref="A33:K33"/>
    <mergeCell ref="A34:K35"/>
    <mergeCell ref="A36:K36"/>
    <mergeCell ref="A39:K39"/>
  </mergeCells>
  <pageMargins left="0.7" right="0.7" top="0.75" bottom="0.75" header="0.3" footer="0.3"/>
  <pageSetup scale="32" orientation="portrait" horizontalDpi="1200" verticalDpi="1200" r:id="rId1"/>
  <ignoredErrors>
    <ignoredError sqref="K23"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No-Till Budget Final</vt:lpstr>
      <vt:lpstr>Conv Budget Final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Nathaniel Bruce</dc:creator>
  <cp:lastModifiedBy>Nathaniel Bruce</cp:lastModifiedBy>
  <dcterms:created xsi:type="dcterms:W3CDTF">2022-07-08T18:54:59Z</dcterms:created>
  <dcterms:modified xsi:type="dcterms:W3CDTF">2022-07-12T17:41:58Z</dcterms:modified>
</cp:coreProperties>
</file>